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45"/>
  </bookViews>
  <sheets>
    <sheet name="Sayfa1 (2)" sheetId="9" r:id="rId1"/>
  </sheets>
  <calcPr calcId="162913"/>
</workbook>
</file>

<file path=xl/calcChain.xml><?xml version="1.0" encoding="utf-8"?>
<calcChain xmlns="http://schemas.openxmlformats.org/spreadsheetml/2006/main">
  <c r="D59" i="9" l="1"/>
  <c r="D56" i="9"/>
  <c r="D55" i="9"/>
  <c r="D54" i="9"/>
  <c r="D52" i="9"/>
  <c r="D50" i="9"/>
  <c r="D49" i="9"/>
  <c r="D48" i="9"/>
  <c r="D47" i="9"/>
  <c r="D46" i="9"/>
  <c r="D45" i="9"/>
  <c r="D44" i="9"/>
  <c r="D41" i="9"/>
  <c r="D40" i="9"/>
  <c r="D39" i="9"/>
  <c r="D37" i="9"/>
  <c r="D36" i="9"/>
  <c r="D33" i="9"/>
  <c r="D32" i="9"/>
  <c r="D31" i="9"/>
  <c r="D30" i="9"/>
  <c r="D29" i="9"/>
  <c r="D28" i="9"/>
  <c r="D27" i="9"/>
  <c r="D26" i="9"/>
  <c r="D24" i="9"/>
  <c r="D23" i="9"/>
  <c r="D22" i="9"/>
  <c r="D19" i="9"/>
  <c r="D18" i="9"/>
  <c r="D17" i="9"/>
  <c r="D16" i="9"/>
  <c r="D14" i="9"/>
  <c r="D11" i="9"/>
  <c r="D8" i="9"/>
  <c r="D7" i="9"/>
  <c r="D6" i="9"/>
  <c r="D5" i="9"/>
</calcChain>
</file>

<file path=xl/sharedStrings.xml><?xml version="1.0" encoding="utf-8"?>
<sst xmlns="http://schemas.openxmlformats.org/spreadsheetml/2006/main" count="119" uniqueCount="78">
  <si>
    <t>DERSİN ADI</t>
  </si>
  <si>
    <t>Matematiğe Giriş II</t>
  </si>
  <si>
    <t>Üretim Yönetimi</t>
  </si>
  <si>
    <t>Stratejik Yönetim ve Planlama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</si>
  <si>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</si>
  <si>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</si>
  <si>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</si>
  <si>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</si>
  <si>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</si>
  <si>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</si>
  <si>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</si>
  <si>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</si>
  <si>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</si>
  <si>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</si>
  <si>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</si>
  <si>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</si>
  <si>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</si>
  <si>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Beslenme İlkeleri</t>
  </si>
  <si>
    <t>Kamu Yönetimi</t>
  </si>
  <si>
    <t>Kentleşme ve Çevre Sorunları</t>
  </si>
  <si>
    <t>Fermente Gıdalarda Kalite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</si>
  <si>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</si>
  <si>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</si>
  <si>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</si>
  <si>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</si>
  <si>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</si>
  <si>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</si>
  <si>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</si>
  <si>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</si>
  <si>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</si>
  <si>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Yeliz TEKGÜL</t>
  </si>
  <si>
    <t>Öğr. Gör. Cennet ARMAN ZENGİ</t>
  </si>
  <si>
    <t>ÖS</t>
  </si>
  <si>
    <t>SINAV TARİHİ</t>
  </si>
  <si>
    <t>SAATİ</t>
  </si>
  <si>
    <t>Laboratuvar Teknikleri II</t>
  </si>
  <si>
    <t>Toplam Kalite Yönetimi</t>
  </si>
  <si>
    <t>Gıda Katkı Maddeleri</t>
  </si>
  <si>
    <t>İthalat ve İhracat Yönetimi</t>
  </si>
  <si>
    <t>İş ve Sosyal Güvenlik Hukuku</t>
  </si>
  <si>
    <t>Hizmet Pazarlaması</t>
  </si>
  <si>
    <t>Küresel Lojistik</t>
  </si>
  <si>
    <t>Güncel Ekonomik Sorunlar</t>
  </si>
  <si>
    <t>Genel Muhasebe</t>
  </si>
  <si>
    <t>Doç. Dr. Dilek KESKİN</t>
  </si>
  <si>
    <t>Meyve ve Sebze Teknolojisi II</t>
  </si>
  <si>
    <t>Tahıl Teknolojisi II</t>
  </si>
  <si>
    <t>Yönetim Bilimi</t>
  </si>
  <si>
    <t>Öğr. Gör. Şerife Gökçen YANIK</t>
  </si>
  <si>
    <t>Geri Dönüşüm</t>
  </si>
  <si>
    <t>Öğr. El. Hamit ÖZMAN</t>
  </si>
  <si>
    <t>Öğr. El. Mehmet Can DOĞANER</t>
  </si>
  <si>
    <t>Süt ve Süt Ürünleri Teknolojisi II</t>
  </si>
  <si>
    <t>Entegre Lojistik Yönetimi</t>
  </si>
  <si>
    <t>Öğr. Gör. Durcan Özgün SARIOĞLU</t>
  </si>
  <si>
    <t xml:space="preserve"> Gıdalarda Temel İşlemler II</t>
  </si>
  <si>
    <t>Dr. Öğr. Üyesi Hüseyin Nail AKGÜL</t>
  </si>
  <si>
    <t>Öğr. El. Mustafa Seçkin AYDIN</t>
  </si>
  <si>
    <t>Et ve Ürünleri Teknolojisi II</t>
  </si>
  <si>
    <t>Dr. Öğr. Üyesi Kübra GENÇDAĞ ŞENSOY</t>
  </si>
  <si>
    <t>Fiziksel Dağıtım Kanalları ve Planlama</t>
  </si>
  <si>
    <t>Öğr. El. Büşra KILINÇ AYAZ</t>
  </si>
  <si>
    <t>Anayasa  Hukuku</t>
  </si>
  <si>
    <t>Tahıl ve Ürünleri Analizleri</t>
  </si>
  <si>
    <t>Denizyolu Taşımacılığı ve Liman Yönetimi</t>
  </si>
  <si>
    <t>Yerel Yönetimlerde Halkla İlişkiler</t>
  </si>
  <si>
    <t>Siyasal Belgesel İnceleme</t>
  </si>
  <si>
    <t>Tehlikeli Madde Taşımacılığı</t>
  </si>
  <si>
    <t>Pazarlama İlkeleri</t>
  </si>
  <si>
    <t xml:space="preserve"> Yöneylem Araştırması</t>
  </si>
  <si>
    <t>Yerel Yönetimlerin Güncel Sorunları</t>
  </si>
  <si>
    <t>Kalite Yönetim Sistemleri</t>
  </si>
  <si>
    <t>Gıda Endüstri Makinaları</t>
  </si>
  <si>
    <t>Türkiye - AB İlişkileri</t>
  </si>
  <si>
    <t>2018-2019 AKADEMİK YILI BAHAR DÖNEMİ</t>
  </si>
  <si>
    <t xml:space="preserve">T.C. AYDIN ADNAN MENDERES ÜNİVERSİTESİ </t>
  </si>
  <si>
    <t>KÖŞK MESLEK YÜKSEKOKULU BÜTÜNLEME SINAV PROGRAMI</t>
  </si>
  <si>
    <r>
      <rPr>
        <sz val="9"/>
        <color indexed="8"/>
        <rFont val="Calibri"/>
        <family val="2"/>
        <charset val="162"/>
      </rPr>
      <t xml:space="preserve">NOT: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                                           </t>
    </r>
    <r>
      <rPr>
        <sz val="7"/>
        <color indexed="8"/>
        <rFont val="Calibri"/>
        <family val="2"/>
        <charset val="16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</si>
</sst>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b/>
      <sz val="5"/>
      <name val="Calibri"/>
      <family val="2"/>
      <scheme val="minor"/>
    </font>
    <font>
      <sz val="6"/>
      <name val="Calibri"/>
      <family val="2"/>
      <charset val="162"/>
    </font>
    <font>
      <sz val="9"/>
      <color indexed="8"/>
      <name val="Calibri"/>
      <family val="2"/>
      <charset val="162"/>
    </font>
    <font>
      <sz val="7"/>
      <color indexed="8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left" vertical="top" wrapText="1" readingOrder="1"/>
    </xf>
    <xf numFmtId="0" fontId="7" fillId="3" borderId="1" xfId="0" applyNumberFormat="1" applyFont="1" applyFill="1" applyBorder="1" applyAlignment="1">
      <alignment horizontal="center" vertical="top" wrapText="1" readingOrder="1"/>
    </xf>
    <xf numFmtId="20" fontId="5" fillId="3" borderId="1" xfId="0" applyNumberFormat="1" applyFont="1" applyFill="1" applyBorder="1"/>
    <xf numFmtId="20" fontId="5" fillId="2" borderId="1" xfId="0" applyNumberFormat="1" applyFont="1" applyFill="1" applyBorder="1"/>
    <xf numFmtId="0" fontId="8" fillId="0" borderId="1" xfId="0" applyFont="1" applyBorder="1"/>
    <xf numFmtId="14" fontId="9" fillId="3" borderId="1" xfId="0" applyNumberFormat="1" applyFont="1" applyFill="1" applyBorder="1"/>
    <xf numFmtId="14" fontId="9" fillId="2" borderId="1" xfId="0" applyNumberFormat="1" applyFont="1" applyFill="1" applyBorder="1"/>
    <xf numFmtId="20" fontId="5" fillId="4" borderId="1" xfId="0" applyNumberFormat="1" applyFont="1" applyFill="1" applyBorder="1"/>
    <xf numFmtId="0" fontId="7" fillId="0" borderId="1" xfId="0" applyNumberFormat="1" applyFont="1" applyFill="1" applyBorder="1" applyAlignment="1">
      <alignment horizontal="left" vertical="top" wrapText="1" readingOrder="1"/>
    </xf>
    <xf numFmtId="20" fontId="5" fillId="5" borderId="1" xfId="0" applyNumberFormat="1" applyFont="1" applyFill="1" applyBorder="1"/>
    <xf numFmtId="20" fontId="5" fillId="0" borderId="1" xfId="0" applyNumberFormat="1" applyFont="1" applyFill="1" applyBorder="1"/>
    <xf numFmtId="0" fontId="7" fillId="0" borderId="1" xfId="0" applyNumberFormat="1" applyFont="1" applyFill="1" applyBorder="1" applyAlignment="1">
      <alignment horizontal="center" vertical="top" wrapText="1" readingOrder="1"/>
    </xf>
    <xf numFmtId="14" fontId="9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left" vertical="top" wrapText="1" readingOrder="1"/>
    </xf>
    <xf numFmtId="0" fontId="6" fillId="0" borderId="0" xfId="0" applyFont="1" applyBorder="1"/>
    <xf numFmtId="0" fontId="6" fillId="0" borderId="1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tabSelected="1" zoomScale="118" zoomScaleNormal="118" workbookViewId="0">
      <selection activeCell="A80" sqref="A80:XFD99"/>
    </sheetView>
  </sheetViews>
  <sheetFormatPr defaultRowHeight="9" x14ac:dyDescent="0.15"/>
  <cols>
    <col min="1" max="1" width="2.28515625" style="2" customWidth="1"/>
    <col min="2" max="2" width="19.42578125" style="2" customWidth="1"/>
    <col min="3" max="3" width="22.7109375" style="2" customWidth="1"/>
    <col min="4" max="4" width="2.85546875" style="2" customWidth="1"/>
    <col min="5" max="5" width="6.5703125" style="2" customWidth="1"/>
    <col min="6" max="6" width="5.140625" style="2" customWidth="1"/>
    <col min="7" max="16384" width="9.140625" style="2"/>
  </cols>
  <sheetData>
    <row r="1" spans="1:6" customFormat="1" ht="12" customHeight="1" x14ac:dyDescent="0.25">
      <c r="A1" s="27" t="s">
        <v>75</v>
      </c>
      <c r="B1" s="27"/>
      <c r="C1" s="27"/>
      <c r="D1" s="27"/>
      <c r="E1" s="27"/>
      <c r="F1" s="27"/>
    </row>
    <row r="2" spans="1:6" customFormat="1" ht="12" customHeight="1" x14ac:dyDescent="0.25">
      <c r="A2" s="27" t="s">
        <v>76</v>
      </c>
      <c r="B2" s="27"/>
      <c r="C2" s="27"/>
      <c r="D2" s="27"/>
      <c r="E2" s="27"/>
      <c r="F2" s="27"/>
    </row>
    <row r="3" spans="1:6" customFormat="1" ht="12" customHeight="1" x14ac:dyDescent="0.25">
      <c r="A3" s="28" t="s">
        <v>74</v>
      </c>
      <c r="B3" s="28"/>
      <c r="C3" s="28"/>
      <c r="D3" s="28"/>
      <c r="E3" s="28"/>
      <c r="F3" s="28"/>
    </row>
    <row r="4" spans="1:6" ht="12.75" customHeight="1" x14ac:dyDescent="0.15">
      <c r="A4" s="3"/>
      <c r="B4" s="1" t="s">
        <v>0</v>
      </c>
      <c r="C4" s="1" t="s">
        <v>26</v>
      </c>
      <c r="D4" s="1" t="s">
        <v>32</v>
      </c>
      <c r="E4" s="12" t="s">
        <v>33</v>
      </c>
      <c r="F4" s="1" t="s">
        <v>34</v>
      </c>
    </row>
    <row r="5" spans="1:6" x14ac:dyDescent="0.15">
      <c r="A5" s="23">
        <v>1</v>
      </c>
      <c r="B5" s="16" t="s">
        <v>12</v>
      </c>
      <c r="C5" s="16" t="s">
        <v>28</v>
      </c>
      <c r="D5" s="19">
        <f>44+74</f>
        <v>118</v>
      </c>
      <c r="E5" s="20">
        <v>43626</v>
      </c>
      <c r="F5" s="15">
        <v>0.39583333333333331</v>
      </c>
    </row>
    <row r="6" spans="1:6" x14ac:dyDescent="0.15">
      <c r="A6" s="23">
        <v>2</v>
      </c>
      <c r="B6" s="16" t="s">
        <v>25</v>
      </c>
      <c r="C6" s="16" t="s">
        <v>31</v>
      </c>
      <c r="D6" s="19">
        <f>105+19</f>
        <v>124</v>
      </c>
      <c r="E6" s="20">
        <v>43626</v>
      </c>
      <c r="F6" s="15">
        <v>0.39583333333333331</v>
      </c>
    </row>
    <row r="7" spans="1:6" x14ac:dyDescent="0.15">
      <c r="A7" s="23">
        <v>3</v>
      </c>
      <c r="B7" s="16" t="s">
        <v>69</v>
      </c>
      <c r="C7" s="16" t="s">
        <v>54</v>
      </c>
      <c r="D7" s="19">
        <f>53+90</f>
        <v>143</v>
      </c>
      <c r="E7" s="20">
        <v>43626</v>
      </c>
      <c r="F7" s="15">
        <v>0.39583333333333331</v>
      </c>
    </row>
    <row r="8" spans="1:6" x14ac:dyDescent="0.15">
      <c r="A8" s="23">
        <v>4</v>
      </c>
      <c r="B8" s="16" t="s">
        <v>15</v>
      </c>
      <c r="C8" s="16" t="s">
        <v>56</v>
      </c>
      <c r="D8" s="19">
        <f>13+72</f>
        <v>85</v>
      </c>
      <c r="E8" s="20">
        <v>43626</v>
      </c>
      <c r="F8" s="15">
        <v>0.39583333333333331</v>
      </c>
    </row>
    <row r="9" spans="1:6" x14ac:dyDescent="0.15">
      <c r="A9" s="23">
        <v>5</v>
      </c>
      <c r="B9" s="16" t="s">
        <v>20</v>
      </c>
      <c r="C9" s="16" t="s">
        <v>28</v>
      </c>
      <c r="D9" s="19">
        <v>69</v>
      </c>
      <c r="E9" s="20">
        <v>43626</v>
      </c>
      <c r="F9" s="17">
        <v>0.4375</v>
      </c>
    </row>
    <row r="10" spans="1:6" x14ac:dyDescent="0.15">
      <c r="A10" s="23">
        <v>6</v>
      </c>
      <c r="B10" s="16" t="s">
        <v>72</v>
      </c>
      <c r="C10" s="16" t="s">
        <v>56</v>
      </c>
      <c r="D10" s="19">
        <v>36</v>
      </c>
      <c r="E10" s="20">
        <v>43626</v>
      </c>
      <c r="F10" s="17">
        <v>0.4375</v>
      </c>
    </row>
    <row r="11" spans="1:6" x14ac:dyDescent="0.15">
      <c r="A11" s="23">
        <v>7</v>
      </c>
      <c r="B11" s="16" t="s">
        <v>65</v>
      </c>
      <c r="C11" s="16" t="s">
        <v>48</v>
      </c>
      <c r="D11" s="19">
        <f>64+50</f>
        <v>114</v>
      </c>
      <c r="E11" s="20">
        <v>43626</v>
      </c>
      <c r="F11" s="17">
        <v>0.4375</v>
      </c>
    </row>
    <row r="12" spans="1:6" x14ac:dyDescent="0.15">
      <c r="A12" s="23">
        <v>8</v>
      </c>
      <c r="B12" s="16" t="s">
        <v>35</v>
      </c>
      <c r="C12" s="16" t="s">
        <v>28</v>
      </c>
      <c r="D12" s="19">
        <v>49</v>
      </c>
      <c r="E12" s="20">
        <v>43626</v>
      </c>
      <c r="F12" s="15">
        <v>0.47916666666666702</v>
      </c>
    </row>
    <row r="13" spans="1:6" x14ac:dyDescent="0.15">
      <c r="A13" s="23">
        <v>9</v>
      </c>
      <c r="B13" s="16" t="s">
        <v>55</v>
      </c>
      <c r="C13" s="16" t="s">
        <v>56</v>
      </c>
      <c r="D13" s="19">
        <v>53</v>
      </c>
      <c r="E13" s="20">
        <v>43626</v>
      </c>
      <c r="F13" s="15">
        <v>0.47916666666666702</v>
      </c>
    </row>
    <row r="14" spans="1:6" x14ac:dyDescent="0.15">
      <c r="A14" s="23">
        <v>10</v>
      </c>
      <c r="B14" s="16" t="s">
        <v>3</v>
      </c>
      <c r="C14" s="16" t="s">
        <v>48</v>
      </c>
      <c r="D14" s="19">
        <f>26+114</f>
        <v>140</v>
      </c>
      <c r="E14" s="20">
        <v>43626</v>
      </c>
      <c r="F14" s="15">
        <v>0.47916666666666702</v>
      </c>
    </row>
    <row r="15" spans="1:6" x14ac:dyDescent="0.15">
      <c r="A15" s="23">
        <v>11</v>
      </c>
      <c r="B15" s="16" t="s">
        <v>21</v>
      </c>
      <c r="C15" s="16" t="s">
        <v>44</v>
      </c>
      <c r="D15" s="19">
        <v>66</v>
      </c>
      <c r="E15" s="20">
        <v>43626</v>
      </c>
      <c r="F15" s="17">
        <v>0.52083333333333404</v>
      </c>
    </row>
    <row r="16" spans="1:6" x14ac:dyDescent="0.15">
      <c r="A16" s="23">
        <v>12</v>
      </c>
      <c r="B16" s="16" t="s">
        <v>47</v>
      </c>
      <c r="C16" s="16" t="s">
        <v>48</v>
      </c>
      <c r="D16" s="19">
        <f>56+34</f>
        <v>90</v>
      </c>
      <c r="E16" s="20">
        <v>43626</v>
      </c>
      <c r="F16" s="17">
        <v>0.52083333333333404</v>
      </c>
    </row>
    <row r="17" spans="1:6" x14ac:dyDescent="0.15">
      <c r="A17" s="23">
        <v>13</v>
      </c>
      <c r="B17" s="8" t="s">
        <v>43</v>
      </c>
      <c r="C17" s="8" t="s">
        <v>51</v>
      </c>
      <c r="D17" s="9">
        <f>110+91+130</f>
        <v>331</v>
      </c>
      <c r="E17" s="13">
        <v>43627</v>
      </c>
      <c r="F17" s="15">
        <v>0.39583333333333331</v>
      </c>
    </row>
    <row r="18" spans="1:6" x14ac:dyDescent="0.15">
      <c r="A18" s="23">
        <v>14</v>
      </c>
      <c r="B18" s="8" t="s">
        <v>6</v>
      </c>
      <c r="C18" s="8" t="s">
        <v>44</v>
      </c>
      <c r="D18" s="9">
        <f>49+53</f>
        <v>102</v>
      </c>
      <c r="E18" s="13">
        <v>43627</v>
      </c>
      <c r="F18" s="15">
        <v>0.39583333333333331</v>
      </c>
    </row>
    <row r="19" spans="1:6" x14ac:dyDescent="0.15">
      <c r="A19" s="23">
        <v>15</v>
      </c>
      <c r="B19" s="8" t="s">
        <v>38</v>
      </c>
      <c r="C19" s="8" t="s">
        <v>57</v>
      </c>
      <c r="D19" s="9">
        <f>44+69</f>
        <v>113</v>
      </c>
      <c r="E19" s="13">
        <v>43627</v>
      </c>
      <c r="F19" s="17">
        <v>0.4375</v>
      </c>
    </row>
    <row r="20" spans="1:6" x14ac:dyDescent="0.15">
      <c r="A20" s="23">
        <v>16</v>
      </c>
      <c r="B20" s="8" t="s">
        <v>52</v>
      </c>
      <c r="C20" s="8" t="s">
        <v>44</v>
      </c>
      <c r="D20" s="9">
        <v>31</v>
      </c>
      <c r="E20" s="13">
        <v>43627</v>
      </c>
      <c r="F20" s="17">
        <v>0.4375</v>
      </c>
    </row>
    <row r="21" spans="1:6" x14ac:dyDescent="0.15">
      <c r="A21" s="23">
        <v>17</v>
      </c>
      <c r="B21" s="8" t="s">
        <v>11</v>
      </c>
      <c r="C21" s="8" t="s">
        <v>28</v>
      </c>
      <c r="D21" s="9">
        <v>31</v>
      </c>
      <c r="E21" s="13">
        <v>43627</v>
      </c>
      <c r="F21" s="17">
        <v>0.4375</v>
      </c>
    </row>
    <row r="22" spans="1:6" x14ac:dyDescent="0.15">
      <c r="A22" s="23">
        <v>18</v>
      </c>
      <c r="B22" s="8" t="s">
        <v>4</v>
      </c>
      <c r="C22" s="8" t="s">
        <v>48</v>
      </c>
      <c r="D22" s="9">
        <f>58+48</f>
        <v>106</v>
      </c>
      <c r="E22" s="13">
        <v>43627</v>
      </c>
      <c r="F22" s="17">
        <v>0.4375</v>
      </c>
    </row>
    <row r="23" spans="1:6" x14ac:dyDescent="0.15">
      <c r="A23" s="23">
        <v>19</v>
      </c>
      <c r="B23" s="8" t="s">
        <v>40</v>
      </c>
      <c r="C23" s="8" t="s">
        <v>57</v>
      </c>
      <c r="D23" s="9">
        <f>26+88</f>
        <v>114</v>
      </c>
      <c r="E23" s="13">
        <v>43627</v>
      </c>
      <c r="F23" s="15">
        <v>0.47916666666666702</v>
      </c>
    </row>
    <row r="24" spans="1:6" x14ac:dyDescent="0.15">
      <c r="A24" s="23">
        <v>20</v>
      </c>
      <c r="B24" s="8" t="s">
        <v>19</v>
      </c>
      <c r="C24" s="8" t="s">
        <v>31</v>
      </c>
      <c r="D24" s="9">
        <f>49+95</f>
        <v>144</v>
      </c>
      <c r="E24" s="13">
        <v>43627</v>
      </c>
      <c r="F24" s="15">
        <v>0.47916666666666702</v>
      </c>
    </row>
    <row r="25" spans="1:6" x14ac:dyDescent="0.15">
      <c r="A25" s="23">
        <v>21</v>
      </c>
      <c r="B25" s="8" t="s">
        <v>46</v>
      </c>
      <c r="C25" s="8" t="s">
        <v>56</v>
      </c>
      <c r="D25" s="9">
        <v>33</v>
      </c>
      <c r="E25" s="13">
        <v>43627</v>
      </c>
      <c r="F25" s="15">
        <v>0.47916666666666702</v>
      </c>
    </row>
    <row r="26" spans="1:6" x14ac:dyDescent="0.15">
      <c r="A26" s="23">
        <v>22</v>
      </c>
      <c r="B26" s="8" t="s">
        <v>8</v>
      </c>
      <c r="C26" s="8" t="s">
        <v>57</v>
      </c>
      <c r="D26" s="9">
        <f>43+77</f>
        <v>120</v>
      </c>
      <c r="E26" s="13">
        <v>43627</v>
      </c>
      <c r="F26" s="18">
        <v>0.5625</v>
      </c>
    </row>
    <row r="27" spans="1:6" x14ac:dyDescent="0.15">
      <c r="A27" s="23">
        <v>23</v>
      </c>
      <c r="B27" s="8" t="s">
        <v>39</v>
      </c>
      <c r="C27" s="8" t="s">
        <v>31</v>
      </c>
      <c r="D27" s="9">
        <f>66+53</f>
        <v>119</v>
      </c>
      <c r="E27" s="13">
        <v>43627</v>
      </c>
      <c r="F27" s="18">
        <v>0.60416666666666696</v>
      </c>
    </row>
    <row r="28" spans="1:6" x14ac:dyDescent="0.15">
      <c r="A28" s="23">
        <v>24</v>
      </c>
      <c r="B28" s="8" t="s">
        <v>36</v>
      </c>
      <c r="C28" s="8" t="s">
        <v>44</v>
      </c>
      <c r="D28" s="9">
        <f>11+93</f>
        <v>104</v>
      </c>
      <c r="E28" s="13">
        <v>43627</v>
      </c>
      <c r="F28" s="18">
        <v>0.625</v>
      </c>
    </row>
    <row r="29" spans="1:6" ht="18" x14ac:dyDescent="0.15">
      <c r="A29" s="23">
        <v>25</v>
      </c>
      <c r="B29" s="16" t="s">
        <v>60</v>
      </c>
      <c r="C29" s="16" t="s">
        <v>61</v>
      </c>
      <c r="D29" s="19">
        <f>53+88</f>
        <v>141</v>
      </c>
      <c r="E29" s="20">
        <v>43628</v>
      </c>
      <c r="F29" s="15">
        <v>0.39583333333333331</v>
      </c>
    </row>
    <row r="30" spans="1:6" x14ac:dyDescent="0.15">
      <c r="A30" s="23">
        <v>26</v>
      </c>
      <c r="B30" s="16" t="s">
        <v>62</v>
      </c>
      <c r="C30" s="16" t="s">
        <v>27</v>
      </c>
      <c r="D30" s="19">
        <f>48+121</f>
        <v>169</v>
      </c>
      <c r="E30" s="20">
        <v>43628</v>
      </c>
      <c r="F30" s="15">
        <v>0.39583333333333331</v>
      </c>
    </row>
    <row r="31" spans="1:6" x14ac:dyDescent="0.15">
      <c r="A31" s="23">
        <v>27</v>
      </c>
      <c r="B31" s="21" t="s">
        <v>10</v>
      </c>
      <c r="C31" s="16" t="s">
        <v>30</v>
      </c>
      <c r="D31" s="19">
        <f>50+45</f>
        <v>95</v>
      </c>
      <c r="E31" s="20">
        <v>43628</v>
      </c>
      <c r="F31" s="15">
        <v>0.39583333333333331</v>
      </c>
    </row>
    <row r="32" spans="1:6" x14ac:dyDescent="0.15">
      <c r="A32" s="23">
        <v>28</v>
      </c>
      <c r="B32" s="16" t="s">
        <v>5</v>
      </c>
      <c r="C32" s="16" t="s">
        <v>56</v>
      </c>
      <c r="D32" s="19">
        <f>17+51</f>
        <v>68</v>
      </c>
      <c r="E32" s="20">
        <v>43628</v>
      </c>
      <c r="F32" s="18">
        <v>0.4375</v>
      </c>
    </row>
    <row r="33" spans="1:6" ht="18" x14ac:dyDescent="0.15">
      <c r="A33" s="23">
        <v>29</v>
      </c>
      <c r="B33" s="16" t="s">
        <v>64</v>
      </c>
      <c r="C33" s="16" t="s">
        <v>61</v>
      </c>
      <c r="D33" s="19">
        <f>28+65</f>
        <v>93</v>
      </c>
      <c r="E33" s="20">
        <v>43628</v>
      </c>
      <c r="F33" s="15">
        <v>0.47916666666666669</v>
      </c>
    </row>
    <row r="34" spans="1:6" x14ac:dyDescent="0.15">
      <c r="A34" s="23">
        <v>30</v>
      </c>
      <c r="B34" s="16" t="s">
        <v>63</v>
      </c>
      <c r="C34" s="16" t="s">
        <v>30</v>
      </c>
      <c r="D34" s="19">
        <v>32</v>
      </c>
      <c r="E34" s="20">
        <v>43628</v>
      </c>
      <c r="F34" s="15">
        <v>0.47916666666666669</v>
      </c>
    </row>
    <row r="35" spans="1:6" x14ac:dyDescent="0.15">
      <c r="A35" s="23">
        <v>31</v>
      </c>
      <c r="B35" s="16" t="s">
        <v>58</v>
      </c>
      <c r="C35" s="16" t="s">
        <v>59</v>
      </c>
      <c r="D35" s="19">
        <v>29</v>
      </c>
      <c r="E35" s="20">
        <v>43628</v>
      </c>
      <c r="F35" s="15">
        <v>0.47916666666666669</v>
      </c>
    </row>
    <row r="36" spans="1:6" x14ac:dyDescent="0.15">
      <c r="A36" s="23">
        <v>32</v>
      </c>
      <c r="B36" s="16" t="s">
        <v>70</v>
      </c>
      <c r="C36" s="16" t="s">
        <v>48</v>
      </c>
      <c r="D36" s="19">
        <f>52+70</f>
        <v>122</v>
      </c>
      <c r="E36" s="20">
        <v>43628</v>
      </c>
      <c r="F36" s="15">
        <v>0.47916666666666669</v>
      </c>
    </row>
    <row r="37" spans="1:6" x14ac:dyDescent="0.15">
      <c r="A37" s="23">
        <v>33</v>
      </c>
      <c r="B37" s="16" t="s">
        <v>42</v>
      </c>
      <c r="C37" s="16" t="s">
        <v>31</v>
      </c>
      <c r="D37" s="19">
        <f>46+93</f>
        <v>139</v>
      </c>
      <c r="E37" s="20">
        <v>43628</v>
      </c>
      <c r="F37" s="18">
        <v>0.52083333333333337</v>
      </c>
    </row>
    <row r="38" spans="1:6" x14ac:dyDescent="0.15">
      <c r="A38" s="23">
        <v>34</v>
      </c>
      <c r="B38" s="16" t="s">
        <v>67</v>
      </c>
      <c r="C38" s="16" t="s">
        <v>31</v>
      </c>
      <c r="D38" s="19">
        <v>1</v>
      </c>
      <c r="E38" s="20">
        <v>43628</v>
      </c>
      <c r="F38" s="18">
        <v>0.52083333333333337</v>
      </c>
    </row>
    <row r="39" spans="1:6" x14ac:dyDescent="0.15">
      <c r="A39" s="23">
        <v>35</v>
      </c>
      <c r="B39" s="16" t="s">
        <v>68</v>
      </c>
      <c r="C39" s="16" t="s">
        <v>31</v>
      </c>
      <c r="D39" s="19">
        <f>5+4</f>
        <v>9</v>
      </c>
      <c r="E39" s="20">
        <v>43628</v>
      </c>
      <c r="F39" s="18">
        <v>0.52083333333333337</v>
      </c>
    </row>
    <row r="40" spans="1:6" x14ac:dyDescent="0.15">
      <c r="A40" s="23">
        <v>36</v>
      </c>
      <c r="B40" s="16" t="s">
        <v>23</v>
      </c>
      <c r="C40" s="16" t="s">
        <v>27</v>
      </c>
      <c r="D40" s="19">
        <f>38+88</f>
        <v>126</v>
      </c>
      <c r="E40" s="20">
        <v>43628</v>
      </c>
      <c r="F40" s="18">
        <v>0.54166666666666663</v>
      </c>
    </row>
    <row r="41" spans="1:6" x14ac:dyDescent="0.15">
      <c r="A41" s="23">
        <v>37</v>
      </c>
      <c r="B41" s="8" t="s">
        <v>41</v>
      </c>
      <c r="C41" s="8" t="s">
        <v>57</v>
      </c>
      <c r="D41" s="9">
        <f>23+71</f>
        <v>94</v>
      </c>
      <c r="E41" s="13">
        <v>43629</v>
      </c>
      <c r="F41" s="15">
        <v>0.39583333333333331</v>
      </c>
    </row>
    <row r="42" spans="1:6" x14ac:dyDescent="0.15">
      <c r="A42" s="23">
        <v>38</v>
      </c>
      <c r="B42" s="8" t="s">
        <v>45</v>
      </c>
      <c r="C42" s="8" t="s">
        <v>30</v>
      </c>
      <c r="D42" s="9">
        <v>31</v>
      </c>
      <c r="E42" s="13">
        <v>43629</v>
      </c>
      <c r="F42" s="15">
        <v>0.39583333333333331</v>
      </c>
    </row>
    <row r="43" spans="1:6" x14ac:dyDescent="0.15">
      <c r="A43" s="23">
        <v>39</v>
      </c>
      <c r="B43" s="8" t="s">
        <v>14</v>
      </c>
      <c r="C43" s="8" t="s">
        <v>29</v>
      </c>
      <c r="D43" s="9">
        <v>47</v>
      </c>
      <c r="E43" s="13">
        <v>43629</v>
      </c>
      <c r="F43" s="15">
        <v>0.39583333333333331</v>
      </c>
    </row>
    <row r="44" spans="1:6" x14ac:dyDescent="0.15">
      <c r="A44" s="23">
        <v>40</v>
      </c>
      <c r="B44" s="8" t="s">
        <v>9</v>
      </c>
      <c r="C44" s="8" t="s">
        <v>31</v>
      </c>
      <c r="D44" s="9">
        <f>118+70</f>
        <v>188</v>
      </c>
      <c r="E44" s="13">
        <v>43629</v>
      </c>
      <c r="F44" s="10">
        <v>0.4375</v>
      </c>
    </row>
    <row r="45" spans="1:6" x14ac:dyDescent="0.15">
      <c r="A45" s="23">
        <v>41</v>
      </c>
      <c r="B45" s="8" t="s">
        <v>2</v>
      </c>
      <c r="C45" s="8" t="s">
        <v>50</v>
      </c>
      <c r="D45" s="9">
        <f>48+86</f>
        <v>134</v>
      </c>
      <c r="E45" s="13">
        <v>43629</v>
      </c>
      <c r="F45" s="15">
        <v>0.47916666666666669</v>
      </c>
    </row>
    <row r="46" spans="1:6" x14ac:dyDescent="0.15">
      <c r="A46" s="23">
        <v>42</v>
      </c>
      <c r="B46" s="8" t="s">
        <v>1</v>
      </c>
      <c r="C46" s="8" t="s">
        <v>59</v>
      </c>
      <c r="D46" s="9">
        <f>48+64</f>
        <v>112</v>
      </c>
      <c r="E46" s="13">
        <v>43629</v>
      </c>
      <c r="F46" s="15">
        <v>0.47916666666666669</v>
      </c>
    </row>
    <row r="47" spans="1:6" x14ac:dyDescent="0.15">
      <c r="A47" s="23">
        <v>43</v>
      </c>
      <c r="B47" s="8" t="s">
        <v>18</v>
      </c>
      <c r="C47" s="8" t="s">
        <v>27</v>
      </c>
      <c r="D47" s="9">
        <f>38+112</f>
        <v>150</v>
      </c>
      <c r="E47" s="13">
        <v>43629</v>
      </c>
      <c r="F47" s="15">
        <v>0.47916666666666669</v>
      </c>
    </row>
    <row r="48" spans="1:6" x14ac:dyDescent="0.15">
      <c r="A48" s="23">
        <v>44</v>
      </c>
      <c r="B48" s="8" t="s">
        <v>53</v>
      </c>
      <c r="C48" s="8" t="s">
        <v>54</v>
      </c>
      <c r="D48" s="9">
        <f>25+73</f>
        <v>98</v>
      </c>
      <c r="E48" s="13">
        <v>43629</v>
      </c>
      <c r="F48" s="17">
        <v>0.5625</v>
      </c>
    </row>
    <row r="49" spans="1:12" x14ac:dyDescent="0.15">
      <c r="A49" s="23">
        <v>45</v>
      </c>
      <c r="B49" s="8" t="s">
        <v>7</v>
      </c>
      <c r="C49" s="8" t="s">
        <v>27</v>
      </c>
      <c r="D49" s="9">
        <f>66+59</f>
        <v>125</v>
      </c>
      <c r="E49" s="13">
        <v>43629</v>
      </c>
      <c r="F49" s="17">
        <v>0.5625</v>
      </c>
    </row>
    <row r="50" spans="1:12" x14ac:dyDescent="0.15">
      <c r="A50" s="23">
        <v>46</v>
      </c>
      <c r="B50" s="8" t="s">
        <v>17</v>
      </c>
      <c r="C50" s="8" t="s">
        <v>29</v>
      </c>
      <c r="D50" s="9">
        <f>29+102</f>
        <v>131</v>
      </c>
      <c r="E50" s="13">
        <v>43629</v>
      </c>
      <c r="F50" s="10">
        <v>0.60416666666666663</v>
      </c>
    </row>
    <row r="51" spans="1:12" x14ac:dyDescent="0.15">
      <c r="A51" s="23">
        <v>47</v>
      </c>
      <c r="B51" s="8" t="s">
        <v>22</v>
      </c>
      <c r="C51" s="8" t="s">
        <v>48</v>
      </c>
      <c r="D51" s="9">
        <v>102</v>
      </c>
      <c r="E51" s="13">
        <v>43629</v>
      </c>
      <c r="F51" s="10">
        <v>0.625</v>
      </c>
    </row>
    <row r="52" spans="1:12" x14ac:dyDescent="0.15">
      <c r="A52" s="23">
        <v>48</v>
      </c>
      <c r="B52" s="16" t="s">
        <v>13</v>
      </c>
      <c r="C52" s="16" t="s">
        <v>27</v>
      </c>
      <c r="D52" s="19">
        <f>41+105</f>
        <v>146</v>
      </c>
      <c r="E52" s="20">
        <v>43630</v>
      </c>
      <c r="F52" s="11">
        <v>0.39583333333333331</v>
      </c>
    </row>
    <row r="53" spans="1:12" x14ac:dyDescent="0.15">
      <c r="A53" s="23">
        <v>49</v>
      </c>
      <c r="B53" s="16" t="s">
        <v>37</v>
      </c>
      <c r="C53" s="16" t="s">
        <v>29</v>
      </c>
      <c r="D53" s="19">
        <v>19</v>
      </c>
      <c r="E53" s="14">
        <v>43630</v>
      </c>
      <c r="F53" s="11">
        <v>0.4375</v>
      </c>
    </row>
    <row r="54" spans="1:12" x14ac:dyDescent="0.15">
      <c r="A54" s="23">
        <v>50</v>
      </c>
      <c r="B54" s="16" t="s">
        <v>16</v>
      </c>
      <c r="C54" s="16" t="s">
        <v>29</v>
      </c>
      <c r="D54" s="19">
        <f>34+95</f>
        <v>129</v>
      </c>
      <c r="E54" s="20">
        <v>43630</v>
      </c>
      <c r="F54" s="15">
        <v>0.45833333333333331</v>
      </c>
    </row>
    <row r="55" spans="1:12" x14ac:dyDescent="0.15">
      <c r="A55" s="23">
        <v>51</v>
      </c>
      <c r="B55" s="16" t="s">
        <v>66</v>
      </c>
      <c r="C55" s="16" t="s">
        <v>27</v>
      </c>
      <c r="D55" s="19">
        <f>5+5</f>
        <v>10</v>
      </c>
      <c r="E55" s="20">
        <v>43630</v>
      </c>
      <c r="F55" s="15">
        <v>0.45833333333333331</v>
      </c>
    </row>
    <row r="56" spans="1:12" x14ac:dyDescent="0.15">
      <c r="A56" s="23">
        <v>52</v>
      </c>
      <c r="B56" s="16" t="s">
        <v>73</v>
      </c>
      <c r="C56" s="16" t="s">
        <v>27</v>
      </c>
      <c r="D56" s="19">
        <f>15+13</f>
        <v>28</v>
      </c>
      <c r="E56" s="20">
        <v>43630</v>
      </c>
      <c r="F56" s="18">
        <v>0.47916666666666702</v>
      </c>
    </row>
    <row r="57" spans="1:12" x14ac:dyDescent="0.15">
      <c r="A57" s="23">
        <v>53</v>
      </c>
      <c r="B57" s="16" t="s">
        <v>49</v>
      </c>
      <c r="C57" s="16" t="s">
        <v>59</v>
      </c>
      <c r="D57" s="19">
        <v>78</v>
      </c>
      <c r="E57" s="20">
        <v>43630</v>
      </c>
      <c r="F57" s="18">
        <v>0.5625</v>
      </c>
    </row>
    <row r="58" spans="1:12" x14ac:dyDescent="0.15">
      <c r="A58" s="23">
        <v>54</v>
      </c>
      <c r="B58" s="16" t="s">
        <v>71</v>
      </c>
      <c r="C58" s="16" t="s">
        <v>59</v>
      </c>
      <c r="D58" s="19">
        <v>24</v>
      </c>
      <c r="E58" s="20">
        <v>43630</v>
      </c>
      <c r="F58" s="18">
        <v>0.60416666666666663</v>
      </c>
    </row>
    <row r="59" spans="1:12" x14ac:dyDescent="0.15">
      <c r="A59" s="23">
        <v>55</v>
      </c>
      <c r="B59" s="16" t="s">
        <v>24</v>
      </c>
      <c r="C59" s="16" t="s">
        <v>30</v>
      </c>
      <c r="D59" s="19">
        <f>46+103</f>
        <v>149</v>
      </c>
      <c r="E59" s="14">
        <v>43630</v>
      </c>
      <c r="F59" s="18">
        <v>0.64583333333333337</v>
      </c>
      <c r="G59" s="24"/>
      <c r="H59" s="24"/>
      <c r="I59" s="24"/>
      <c r="J59" s="24"/>
      <c r="K59" s="24"/>
      <c r="L59" s="24"/>
    </row>
    <row r="60" spans="1:12" ht="60" customHeight="1" x14ac:dyDescent="0.15">
      <c r="A60" s="26" t="s">
        <v>77</v>
      </c>
      <c r="B60" s="26"/>
      <c r="C60" s="26"/>
      <c r="D60" s="26"/>
      <c r="E60" s="26"/>
      <c r="F60" s="26"/>
      <c r="G60" s="25"/>
      <c r="H60" s="25"/>
      <c r="I60" s="25"/>
      <c r="J60" s="25"/>
      <c r="K60" s="25"/>
      <c r="L60" s="25"/>
    </row>
    <row r="61" spans="1:12" x14ac:dyDescent="0.15">
      <c r="A61" s="22"/>
    </row>
    <row r="62" spans="1:12" x14ac:dyDescent="0.15">
      <c r="A62" s="22"/>
    </row>
    <row r="63" spans="1:12" x14ac:dyDescent="0.15">
      <c r="A63" s="22"/>
    </row>
    <row r="64" spans="1:12" x14ac:dyDescent="0.15">
      <c r="A64" s="7"/>
    </row>
    <row r="67" spans="1:6" x14ac:dyDescent="0.15">
      <c r="A67" s="4"/>
    </row>
    <row r="68" spans="1:6" x14ac:dyDescent="0.15">
      <c r="A68" s="4"/>
    </row>
    <row r="69" spans="1:6" x14ac:dyDescent="0.15">
      <c r="A69" s="4"/>
    </row>
    <row r="70" spans="1:6" x14ac:dyDescent="0.15">
      <c r="A70" s="4"/>
    </row>
    <row r="71" spans="1:6" x14ac:dyDescent="0.15">
      <c r="A71" s="4"/>
    </row>
    <row r="72" spans="1:6" x14ac:dyDescent="0.15">
      <c r="A72" s="4"/>
    </row>
    <row r="73" spans="1:6" x14ac:dyDescent="0.15">
      <c r="A73" s="4"/>
    </row>
    <row r="74" spans="1:6" x14ac:dyDescent="0.15">
      <c r="A74" s="4"/>
    </row>
    <row r="75" spans="1:6" x14ac:dyDescent="0.15">
      <c r="A75" s="4"/>
    </row>
    <row r="76" spans="1:6" x14ac:dyDescent="0.15">
      <c r="A76" s="4"/>
    </row>
    <row r="77" spans="1:6" x14ac:dyDescent="0.15">
      <c r="A77" s="4"/>
    </row>
    <row r="80" spans="1:6" x14ac:dyDescent="0.15">
      <c r="B80" s="6"/>
      <c r="C80" s="5"/>
      <c r="D80" s="5"/>
      <c r="E80" s="6"/>
      <c r="F80" s="6"/>
    </row>
    <row r="81" spans="2:6" x14ac:dyDescent="0.15">
      <c r="B81" s="5"/>
      <c r="C81" s="6"/>
      <c r="D81" s="6"/>
      <c r="E81" s="6"/>
      <c r="F81" s="6"/>
    </row>
    <row r="82" spans="2:6" x14ac:dyDescent="0.15">
      <c r="B82" s="6"/>
      <c r="C82" s="5"/>
      <c r="D82" s="5"/>
      <c r="E82" s="6"/>
      <c r="F82" s="6"/>
    </row>
    <row r="83" spans="2:6" x14ac:dyDescent="0.15">
      <c r="B83" s="5"/>
      <c r="C83" s="6"/>
      <c r="D83" s="6"/>
      <c r="E83" s="6"/>
      <c r="F83" s="6"/>
    </row>
    <row r="84" spans="2:6" x14ac:dyDescent="0.15">
      <c r="B84" s="6"/>
      <c r="C84" s="5"/>
      <c r="D84" s="5"/>
      <c r="E84" s="6"/>
      <c r="F84" s="6"/>
    </row>
    <row r="85" spans="2:6" x14ac:dyDescent="0.15">
      <c r="B85" s="5"/>
      <c r="C85" s="5"/>
      <c r="D85" s="5"/>
      <c r="E85" s="6"/>
      <c r="F85" s="6"/>
    </row>
    <row r="86" spans="2:6" x14ac:dyDescent="0.15">
      <c r="B86" s="5"/>
      <c r="C86" s="6"/>
      <c r="D86" s="6"/>
      <c r="E86" s="6"/>
      <c r="F86" s="6"/>
    </row>
    <row r="87" spans="2:6" x14ac:dyDescent="0.15">
      <c r="B87" s="6"/>
      <c r="C87" s="5"/>
      <c r="D87" s="5"/>
      <c r="E87" s="6"/>
      <c r="F87" s="6"/>
    </row>
    <row r="88" spans="2:6" x14ac:dyDescent="0.15">
      <c r="B88" s="5"/>
      <c r="C88" s="6"/>
      <c r="D88" s="6"/>
      <c r="E88" s="6"/>
      <c r="F88" s="6"/>
    </row>
    <row r="89" spans="2:6" x14ac:dyDescent="0.15">
      <c r="B89" s="6"/>
      <c r="C89" s="6"/>
      <c r="D89" s="6"/>
      <c r="E89" s="6"/>
      <c r="F89" s="6"/>
    </row>
    <row r="90" spans="2:6" x14ac:dyDescent="0.15">
      <c r="B90" s="6"/>
      <c r="C90" s="6"/>
      <c r="D90" s="6"/>
      <c r="E90" s="6"/>
      <c r="F90" s="6"/>
    </row>
    <row r="91" spans="2:6" x14ac:dyDescent="0.15">
      <c r="B91" s="6"/>
      <c r="C91" s="6"/>
      <c r="D91" s="6"/>
      <c r="E91" s="6"/>
      <c r="F91" s="6"/>
    </row>
    <row r="92" spans="2:6" x14ac:dyDescent="0.15">
      <c r="B92" s="6"/>
      <c r="C92" s="6"/>
      <c r="D92" s="6"/>
      <c r="E92" s="6"/>
      <c r="F92" s="6"/>
    </row>
    <row r="93" spans="2:6" x14ac:dyDescent="0.15">
      <c r="B93" s="6"/>
      <c r="C93" s="6"/>
      <c r="D93" s="6"/>
      <c r="E93" s="6"/>
      <c r="F93" s="6"/>
    </row>
    <row r="94" spans="2:6" x14ac:dyDescent="0.15">
      <c r="B94" s="6"/>
      <c r="C94" s="6"/>
      <c r="D94" s="6"/>
      <c r="E94" s="6"/>
      <c r="F94" s="6"/>
    </row>
    <row r="95" spans="2:6" x14ac:dyDescent="0.15">
      <c r="B95" s="6"/>
      <c r="C95" s="6"/>
      <c r="D95" s="6"/>
      <c r="E95" s="6"/>
      <c r="F95" s="6"/>
    </row>
    <row r="96" spans="2:6" x14ac:dyDescent="0.15">
      <c r="B96" s="6"/>
      <c r="C96" s="6"/>
      <c r="D96" s="6"/>
      <c r="E96" s="6"/>
      <c r="F96" s="6"/>
    </row>
    <row r="97" spans="2:6" x14ac:dyDescent="0.15">
      <c r="B97" s="6"/>
      <c r="C97" s="6"/>
      <c r="D97" s="6"/>
      <c r="E97" s="6"/>
      <c r="F97" s="6"/>
    </row>
    <row r="98" spans="2:6" x14ac:dyDescent="0.15">
      <c r="B98" s="6"/>
      <c r="C98" s="6"/>
      <c r="D98" s="6"/>
      <c r="E98" s="6"/>
      <c r="F98" s="6"/>
    </row>
    <row r="99" spans="2:6" x14ac:dyDescent="0.15">
      <c r="B99" s="6"/>
      <c r="E99" s="6"/>
    </row>
  </sheetData>
  <mergeCells count="4">
    <mergeCell ref="A60:F60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2019-05-30T08:01:15Z</dcterms:modified>
</cp:coreProperties>
</file>